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35" activeTab="0"/>
  </bookViews>
  <sheets>
    <sheet name="Calcolare il carico per la MC" sheetId="1" r:id="rId1"/>
    <sheet name="Aumentare il guadagno stadio MM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<sst xmlns="http://schemas.openxmlformats.org/spreadsheetml/2006/main" count="59" uniqueCount="34">
  <si>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Calcolo del valore di resistenza necessaria per caricare correttamente la testina MC nel pre fono KS1</t>
  </si>
  <si>
    <t>Modello</t>
  </si>
  <si>
    <t>Resistenza di carico interna</t>
  </si>
  <si>
    <t>Inserire la resistenza di carico desiderata</t>
  </si>
  <si>
    <t>Resistenza necessaria</t>
  </si>
  <si>
    <t>B20</t>
  </si>
  <si>
    <t>Ω</t>
  </si>
  <si>
    <t>B26</t>
  </si>
  <si>
    <t>A22</t>
  </si>
  <si>
    <t>C6</t>
  </si>
  <si>
    <t>R in MM:</t>
  </si>
  <si>
    <t>R Load</t>
  </si>
  <si>
    <t>Ratio:</t>
  </si>
  <si>
    <t>Calcolo del valore di resistenza necessaria per aumentare il guadagno dello stadio fono MM del KS1</t>
  </si>
  <si>
    <t>Guadagno attuale senza resistore esterno:</t>
  </si>
  <si>
    <t>dB</t>
  </si>
  <si>
    <t>a 1000Hz</t>
  </si>
  <si>
    <t>Inserire il guadagno desiderato:</t>
  </si>
  <si>
    <t>Guadagno desiderato in volte:</t>
  </si>
  <si>
    <t>volte</t>
  </si>
  <si>
    <t>R1</t>
  </si>
  <si>
    <t>C1</t>
  </si>
  <si>
    <t>Xc1</t>
  </si>
  <si>
    <t>// R1 C1</t>
  </si>
  <si>
    <t>Valore di resistenza totale necessaria:</t>
  </si>
  <si>
    <t>R2</t>
  </si>
  <si>
    <t>C2</t>
  </si>
  <si>
    <t>Xc2</t>
  </si>
  <si>
    <t>// R2 C2</t>
  </si>
  <si>
    <t>R3</t>
  </si>
  <si>
    <t>Valore della resisistenza aggiuntiva:</t>
  </si>
  <si>
    <t>Valore resistenza da inserire nella RCA:</t>
  </si>
  <si>
    <t>Per regolare il bilanciamento basterà fare il calcolo con due valori differenti di guadagno e</t>
  </si>
  <si>
    <t>di conseguenza utilizzare i due resistori del valore ottenuto leggermente differente tra loro.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</si>
</sst>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9</xdr:col>
      <xdr:colOff>190500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47625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9</xdr:col>
      <xdr:colOff>190500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47625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U50"/>
  <sheetViews>
    <sheetView showGridLines="0" showRowColHeaders="0" tabSelected="1" workbookViewId="0" topLeftCell="A1">
      <selection activeCell="H19" sqref="H19"/>
    </sheetView>
  </sheetViews>
  <sheetFormatPr defaultColWidth="9.140625" defaultRowHeight="12.75"/>
  <sheetData>
    <row r="13" ht="12.75">
      <c r="B13" s="1" t="s">
        <v>0</v>
      </c>
    </row>
    <row r="15" ht="12.75">
      <c r="G15" s="2"/>
    </row>
    <row r="16" spans="2:15" ht="12.75">
      <c r="B16" s="3" t="s">
        <v>1</v>
      </c>
      <c r="D16" s="4" t="s">
        <v>2</v>
      </c>
      <c r="E16" s="1"/>
      <c r="G16" s="5" t="s">
        <v>3</v>
      </c>
      <c r="L16" s="1" t="s">
        <v>4</v>
      </c>
      <c r="O16" s="2"/>
    </row>
    <row r="17" spans="2:15" ht="12.75">
      <c r="B17" s="3"/>
      <c r="D17" s="1"/>
      <c r="E17" s="1"/>
      <c r="H17" s="5"/>
      <c r="M17" s="1"/>
      <c r="O17" s="2"/>
    </row>
    <row r="18" spans="2:15" ht="12.75">
      <c r="B18" s="3"/>
      <c r="D18" s="1"/>
      <c r="E18" s="1"/>
      <c r="H18" s="5"/>
      <c r="M18" s="1"/>
      <c r="O18" s="2"/>
    </row>
    <row r="19" spans="2:14" ht="12.75">
      <c r="B19" s="3" t="s">
        <v>5</v>
      </c>
      <c r="D19">
        <v>470</v>
      </c>
      <c r="E19" t="s">
        <v>6</v>
      </c>
      <c r="H19" s="6">
        <v>100</v>
      </c>
      <c r="I19" s="6" t="s">
        <v>6</v>
      </c>
      <c r="M19" s="7">
        <f>(Q41*S41)/(Q41-S41)</f>
        <v>12702.702702702703</v>
      </c>
      <c r="N19" s="8" t="s">
        <v>6</v>
      </c>
    </row>
    <row r="20" spans="2:7" ht="12.75">
      <c r="B20" s="9"/>
      <c r="D20" s="2"/>
      <c r="G20" s="10"/>
    </row>
    <row r="21" spans="2:14" ht="12.75">
      <c r="B21" s="9"/>
      <c r="C21" s="5"/>
      <c r="D21" s="10"/>
      <c r="H21" s="11"/>
      <c r="I21" s="11"/>
      <c r="J21" s="1"/>
      <c r="M21" s="12"/>
      <c r="N21" s="11"/>
    </row>
    <row r="22" spans="2:14" ht="12.75">
      <c r="B22" s="3" t="s">
        <v>7</v>
      </c>
      <c r="C22" s="5"/>
      <c r="D22">
        <v>117</v>
      </c>
      <c r="E22" t="s">
        <v>6</v>
      </c>
      <c r="H22" s="6">
        <v>100</v>
      </c>
      <c r="I22" s="6" t="s">
        <v>6</v>
      </c>
      <c r="J22" s="1"/>
      <c r="M22" s="7">
        <f>(Q44*S44)/(Q44-S44)</f>
        <v>268571.4285714286</v>
      </c>
      <c r="N22" s="8" t="s">
        <v>6</v>
      </c>
    </row>
    <row r="23" spans="2:7" ht="12.75">
      <c r="B23" s="9"/>
      <c r="D23" s="13"/>
      <c r="G23" s="10"/>
    </row>
    <row r="24" spans="2:7" ht="12.75">
      <c r="B24" s="14"/>
      <c r="D24" s="13"/>
      <c r="G24" s="2"/>
    </row>
    <row r="25" spans="2:14" ht="12.75">
      <c r="B25" s="15" t="s">
        <v>8</v>
      </c>
      <c r="C25" s="5"/>
      <c r="D25">
        <v>300</v>
      </c>
      <c r="E25" t="s">
        <v>6</v>
      </c>
      <c r="H25" s="6">
        <v>100</v>
      </c>
      <c r="I25" s="6" t="s">
        <v>6</v>
      </c>
      <c r="J25" s="1"/>
      <c r="M25" s="7">
        <f>(Q47*S47)/(Q47-S47)</f>
        <v>23406.37450199203</v>
      </c>
      <c r="N25" s="8" t="s">
        <v>6</v>
      </c>
    </row>
    <row r="28" spans="2:14" ht="12.75">
      <c r="B28" s="3" t="s">
        <v>9</v>
      </c>
      <c r="C28" s="5"/>
      <c r="D28">
        <v>47000</v>
      </c>
      <c r="E28" t="s">
        <v>6</v>
      </c>
      <c r="H28" s="6">
        <v>100</v>
      </c>
      <c r="I28" s="6" t="s">
        <v>6</v>
      </c>
      <c r="J28" s="1"/>
      <c r="M28" s="7">
        <f>(Q50*S50)/(Q50-S50)</f>
        <v>400.8528784648188</v>
      </c>
      <c r="N28" s="8" t="s">
        <v>6</v>
      </c>
    </row>
    <row r="34" spans="1:16" ht="12.75">
      <c r="A34" s="3"/>
      <c r="B34" s="2"/>
      <c r="D34" s="2"/>
      <c r="E34" s="2"/>
      <c r="P34" s="16"/>
    </row>
    <row r="35" spans="1:16" ht="12.75">
      <c r="A35" s="3"/>
      <c r="B35" s="2"/>
      <c r="D35" s="10"/>
      <c r="E35" s="10"/>
      <c r="F35" s="2"/>
      <c r="O35" s="11"/>
      <c r="P35" s="17"/>
    </row>
    <row r="36" spans="1:16" ht="12.75">
      <c r="A36" s="3"/>
      <c r="B36" s="2"/>
      <c r="D36" s="10"/>
      <c r="E36" s="10"/>
      <c r="F36" s="2"/>
      <c r="O36" s="11"/>
      <c r="P36" s="17"/>
    </row>
    <row r="37" spans="1:16" ht="12.75">
      <c r="A37" s="15"/>
      <c r="B37" s="2"/>
      <c r="D37" s="2"/>
      <c r="E37" s="2"/>
      <c r="F37" s="2"/>
      <c r="O37" s="11"/>
      <c r="P37" s="11"/>
    </row>
    <row r="38" spans="1:16" ht="12.75">
      <c r="A38" s="3"/>
      <c r="B38" s="2"/>
      <c r="D38" s="2"/>
      <c r="E38" s="2"/>
      <c r="F38" s="2"/>
      <c r="O38" s="11"/>
      <c r="P38" s="17"/>
    </row>
    <row r="39" spans="4:9" ht="12.75">
      <c r="D39" s="18"/>
      <c r="E39" s="18"/>
      <c r="F39" s="11"/>
      <c r="G39" s="11"/>
      <c r="H39" s="18"/>
      <c r="I39" s="11"/>
    </row>
    <row r="40" spans="4:9" ht="12.75" hidden="1">
      <c r="D40" s="18"/>
      <c r="E40" s="18"/>
      <c r="F40" s="11"/>
      <c r="G40" s="11"/>
      <c r="H40" s="11"/>
      <c r="I40" s="11"/>
    </row>
    <row r="41" spans="16:21" ht="12.75" hidden="1">
      <c r="P41" s="19" t="s">
        <v>10</v>
      </c>
      <c r="Q41" s="20">
        <v>47000</v>
      </c>
      <c r="R41" s="21" t="s">
        <v>11</v>
      </c>
      <c r="S41" s="22">
        <f>H19*U41*U41</f>
        <v>10000</v>
      </c>
      <c r="T41" s="19" t="s">
        <v>12</v>
      </c>
      <c r="U41" s="20">
        <v>10</v>
      </c>
    </row>
    <row r="42" ht="12.75" hidden="1"/>
    <row r="43" ht="12.75" hidden="1"/>
    <row r="44" spans="16:21" ht="12.75" hidden="1">
      <c r="P44" s="19" t="s">
        <v>10</v>
      </c>
      <c r="Q44" s="20">
        <v>47000</v>
      </c>
      <c r="R44" s="21" t="s">
        <v>11</v>
      </c>
      <c r="S44" s="22">
        <f>H22*U44*U44</f>
        <v>40000</v>
      </c>
      <c r="T44" s="19" t="s">
        <v>12</v>
      </c>
      <c r="U44" s="20">
        <v>20</v>
      </c>
    </row>
    <row r="45" ht="12.75" hidden="1"/>
    <row r="46" ht="12.75" hidden="1"/>
    <row r="47" spans="16:21" ht="12.75" hidden="1">
      <c r="P47" s="19" t="s">
        <v>10</v>
      </c>
      <c r="Q47" s="20">
        <v>47000</v>
      </c>
      <c r="R47" s="21" t="s">
        <v>11</v>
      </c>
      <c r="S47" s="22">
        <f>H25*U47*U47</f>
        <v>15625</v>
      </c>
      <c r="T47" s="19" t="s">
        <v>12</v>
      </c>
      <c r="U47" s="20">
        <v>12.5</v>
      </c>
    </row>
    <row r="48" ht="12.75" hidden="1"/>
    <row r="49" ht="12.75" hidden="1"/>
    <row r="50" spans="16:21" ht="12.75" hidden="1">
      <c r="P50" s="19" t="s">
        <v>10</v>
      </c>
      <c r="Q50" s="20">
        <v>188000</v>
      </c>
      <c r="R50" s="21" t="s">
        <v>11</v>
      </c>
      <c r="S50" s="22">
        <f>H28*U50*U50</f>
        <v>400</v>
      </c>
      <c r="T50" s="19" t="s">
        <v>12</v>
      </c>
      <c r="U50" s="20">
        <v>2</v>
      </c>
    </row>
    <row r="51" ht="12.75" hidden="1"/>
    <row r="52" ht="12.75" hidden="1"/>
  </sheetData>
  <sheetProtection password="C704" sheet="1" objects="1" scenarios="1"/>
  <protectedRanges>
    <protectedRange sqref="H19" name="Intervallo1"/>
    <protectedRange sqref="H22" name="Intervallo2"/>
    <protectedRange sqref="H25" name="Intervallo3"/>
    <protectedRange sqref="H28" name="Intervallo4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6"/>
  <sheetViews>
    <sheetView showGridLines="0" showRowColHeaders="0" workbookViewId="0" topLeftCell="A1">
      <selection activeCell="F19" sqref="F19"/>
    </sheetView>
  </sheetViews>
  <sheetFormatPr defaultColWidth="9.140625" defaultRowHeight="12.75"/>
  <sheetData>
    <row r="2" spans="12:14" ht="12.75">
      <c r="L2" s="1"/>
      <c r="M2" s="1"/>
      <c r="N2" s="1"/>
    </row>
    <row r="3" spans="12:14" ht="12.75">
      <c r="L3" s="1"/>
      <c r="M3" s="1"/>
      <c r="N3" s="1"/>
    </row>
    <row r="4" spans="12:14" ht="12.75">
      <c r="L4" s="1"/>
      <c r="M4" s="1"/>
      <c r="N4" s="1"/>
    </row>
    <row r="5" spans="12:14" ht="12.75">
      <c r="L5" s="1"/>
      <c r="M5" s="1"/>
      <c r="N5" s="1"/>
    </row>
    <row r="6" spans="12:14" ht="12.75">
      <c r="L6" s="1"/>
      <c r="M6" s="1"/>
      <c r="N6" s="1"/>
    </row>
    <row r="7" spans="12:14" ht="12.75">
      <c r="L7" s="1"/>
      <c r="M7" s="1"/>
      <c r="N7" s="1"/>
    </row>
    <row r="8" spans="12:14" ht="12.75">
      <c r="L8" s="1"/>
      <c r="M8" s="1"/>
      <c r="N8" s="1"/>
    </row>
    <row r="9" spans="12:14" ht="12.75">
      <c r="L9" s="1"/>
      <c r="M9" s="1"/>
      <c r="N9" s="1"/>
    </row>
    <row r="10" spans="12:14" ht="12.75">
      <c r="L10" s="1"/>
      <c r="M10" s="1"/>
      <c r="N10" s="1"/>
    </row>
    <row r="11" spans="12:14" ht="12.75">
      <c r="L11" s="1"/>
      <c r="M11" s="1"/>
      <c r="N11" s="1"/>
    </row>
    <row r="13" spans="2:13" ht="12.75">
      <c r="B13" s="1" t="s">
        <v>13</v>
      </c>
      <c r="L13" s="23"/>
      <c r="M13" s="11"/>
    </row>
    <row r="14" spans="2:13" ht="12.75">
      <c r="B14" s="1"/>
      <c r="L14" s="23"/>
      <c r="M14" s="11"/>
    </row>
    <row r="15" spans="12:13" ht="12.75">
      <c r="L15" s="23"/>
      <c r="M15" s="11"/>
    </row>
    <row r="16" spans="2:8" ht="12.75">
      <c r="B16" t="s">
        <v>14</v>
      </c>
      <c r="F16" s="24">
        <v>37.82</v>
      </c>
      <c r="G16" t="s">
        <v>15</v>
      </c>
      <c r="H16" t="s">
        <v>16</v>
      </c>
    </row>
    <row r="17" ht="12.75">
      <c r="F17" s="24"/>
    </row>
    <row r="19" spans="2:7" ht="12.75">
      <c r="B19" s="1" t="s">
        <v>17</v>
      </c>
      <c r="F19" s="6">
        <v>44</v>
      </c>
      <c r="G19" s="6" t="s">
        <v>15</v>
      </c>
    </row>
    <row r="21" spans="2:7" ht="12.75" hidden="1">
      <c r="B21" t="s">
        <v>18</v>
      </c>
      <c r="E21" s="11"/>
      <c r="F21" s="25">
        <f>POWER(10,F19/20)</f>
        <v>158.48931924611153</v>
      </c>
      <c r="G21" s="22" t="s">
        <v>19</v>
      </c>
    </row>
    <row r="22" spans="12:19" ht="12.75" hidden="1">
      <c r="L22" s="19" t="s">
        <v>20</v>
      </c>
      <c r="M22" s="20">
        <v>3400</v>
      </c>
      <c r="N22" s="19" t="s">
        <v>21</v>
      </c>
      <c r="O22" s="20">
        <v>22</v>
      </c>
      <c r="P22" s="21" t="s">
        <v>22</v>
      </c>
      <c r="Q22" s="22">
        <f>1/(6.28*1000*0.000000001*O22)</f>
        <v>7237.9849449913145</v>
      </c>
      <c r="R22" s="21" t="s">
        <v>23</v>
      </c>
      <c r="S22" s="22">
        <f>(M22*Q22)/(M22+Q22)</f>
        <v>2313.3280353585387</v>
      </c>
    </row>
    <row r="23" spans="2:19" ht="12.75" hidden="1">
      <c r="B23" t="s">
        <v>24</v>
      </c>
      <c r="F23" s="25">
        <f>(S22+S23)/(F21-1)</f>
        <v>29.26031544464955</v>
      </c>
      <c r="G23" s="22" t="s">
        <v>6</v>
      </c>
      <c r="L23" s="19" t="s">
        <v>25</v>
      </c>
      <c r="M23" s="20">
        <v>47000</v>
      </c>
      <c r="N23" s="19" t="s">
        <v>26</v>
      </c>
      <c r="O23" s="20">
        <v>66</v>
      </c>
      <c r="P23" s="21" t="s">
        <v>27</v>
      </c>
      <c r="Q23" s="22">
        <f>1/(6.28*1000*0.000000001*O23)</f>
        <v>2412.6616483304383</v>
      </c>
      <c r="R23" s="21" t="s">
        <v>28</v>
      </c>
      <c r="S23" s="22">
        <f>(M23*Q23)/(M23+Q23)</f>
        <v>2294.8591249458023</v>
      </c>
    </row>
    <row r="24" spans="12:13" ht="12.75" hidden="1">
      <c r="L24" s="19" t="s">
        <v>29</v>
      </c>
      <c r="M24" s="20">
        <v>60</v>
      </c>
    </row>
    <row r="25" spans="2:10" ht="12.75" hidden="1">
      <c r="B25" t="s">
        <v>30</v>
      </c>
      <c r="F25" s="25">
        <f>(M24*F23)/(M24-F23)</f>
        <v>57.11245746578084</v>
      </c>
      <c r="G25" s="22" t="s">
        <v>6</v>
      </c>
      <c r="I25" s="20">
        <v>22</v>
      </c>
      <c r="J25" s="20" t="s">
        <v>6</v>
      </c>
    </row>
    <row r="26" spans="6:10" ht="12.75" hidden="1">
      <c r="F26" s="26"/>
      <c r="G26" s="11"/>
      <c r="H26" s="11"/>
      <c r="I26" s="11"/>
      <c r="J26" s="11"/>
    </row>
    <row r="28" spans="2:7" ht="12.75">
      <c r="B28" s="1" t="s">
        <v>31</v>
      </c>
      <c r="F28" s="27">
        <f>F25-I25</f>
        <v>35.11245746578084</v>
      </c>
      <c r="G28" s="8" t="s">
        <v>6</v>
      </c>
    </row>
    <row r="31" spans="2:17" ht="12.75">
      <c r="B31" s="1" t="s">
        <v>32</v>
      </c>
      <c r="P31" s="28"/>
      <c r="Q31" s="16"/>
    </row>
    <row r="32" ht="12.75">
      <c r="B32" s="1" t="s">
        <v>33</v>
      </c>
    </row>
    <row r="33" spans="12:16" ht="12.75">
      <c r="L33" s="29"/>
      <c r="M33" s="29"/>
      <c r="N33" s="29"/>
      <c r="O33" s="30"/>
      <c r="P33" s="29"/>
    </row>
    <row r="34" spans="12:16" ht="12.75">
      <c r="L34" s="29"/>
      <c r="M34" s="29"/>
      <c r="N34" s="29"/>
      <c r="O34" s="29"/>
      <c r="P34" s="29"/>
    </row>
    <row r="35" spans="12:16" ht="12.75">
      <c r="L35" s="29"/>
      <c r="M35" s="29"/>
      <c r="N35" s="29"/>
      <c r="O35" s="29"/>
      <c r="P35" s="29"/>
    </row>
    <row r="36" spans="12:16" ht="12.75">
      <c r="L36" s="31"/>
      <c r="M36" s="29"/>
      <c r="N36" s="29"/>
      <c r="O36" s="29"/>
      <c r="P36" s="29"/>
    </row>
    <row r="37" spans="12:16" ht="12.75">
      <c r="L37" s="29"/>
      <c r="M37" s="29"/>
      <c r="N37" s="29"/>
      <c r="O37" s="29"/>
      <c r="P37" s="29"/>
    </row>
    <row r="38" spans="12:16" ht="12.75">
      <c r="L38" s="29"/>
      <c r="M38" s="29"/>
      <c r="N38" s="29"/>
      <c r="O38" s="29"/>
      <c r="P38" s="29"/>
    </row>
    <row r="39" spans="12:16" ht="12.75">
      <c r="L39" s="29"/>
      <c r="M39" s="29"/>
      <c r="N39" s="29"/>
      <c r="O39" s="29"/>
      <c r="P39" s="29"/>
    </row>
    <row r="40" spans="12:16" ht="12.75">
      <c r="L40" s="29"/>
      <c r="M40" s="29"/>
      <c r="N40" s="29"/>
      <c r="O40" s="29"/>
      <c r="P40" s="29"/>
    </row>
    <row r="41" spans="12:16" ht="12.75">
      <c r="L41" s="29"/>
      <c r="M41" s="29"/>
      <c r="N41" s="29"/>
      <c r="O41" s="29"/>
      <c r="P41" s="29"/>
    </row>
    <row r="42" spans="12:16" ht="12.75">
      <c r="L42" s="31"/>
      <c r="M42" s="29"/>
      <c r="N42" s="29"/>
      <c r="O42" s="29"/>
      <c r="P42" s="29"/>
    </row>
    <row r="43" spans="12:16" ht="12.75">
      <c r="L43" s="29"/>
      <c r="M43" s="29"/>
      <c r="N43" s="29"/>
      <c r="O43" s="29"/>
      <c r="P43" s="29"/>
    </row>
    <row r="44" spans="12:16" ht="12.75">
      <c r="L44" s="29"/>
      <c r="M44" s="30"/>
      <c r="N44" s="29"/>
      <c r="O44" s="29"/>
      <c r="P44" s="29"/>
    </row>
    <row r="45" spans="12:16" ht="12.75">
      <c r="L45" s="29"/>
      <c r="M45" s="29"/>
      <c r="N45" s="29"/>
      <c r="O45" s="29"/>
      <c r="P45" s="29"/>
    </row>
    <row r="46" spans="12:16" ht="12.75">
      <c r="L46" s="29"/>
      <c r="M46" s="29"/>
      <c r="N46" s="29"/>
      <c r="O46" s="29"/>
      <c r="P46" s="29"/>
    </row>
  </sheetData>
  <sheetProtection password="C704" sheet="1" objects="1" scenarios="1"/>
  <protectedRanges>
    <protectedRange sqref="F19" name="Intervallo1_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2014-09-15T19:05:37Z</dcterms:created>
  <dcterms:modified xsi:type="dcterms:W3CDTF">2014-09-15T19:35:13Z</dcterms:modified>
  <cp:category/>
  <cp:version/>
  <cp:contentType/>
  <cp:contentStatus/>
</cp:coreProperties>
</file>